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21075" windowHeight="9990" activeTab="0"/>
  </bookViews>
  <sheets>
    <sheet name="Berekeningen" sheetId="1" r:id="rId1"/>
    <sheet name="Stralen railsystemen" sheetId="2" r:id="rId2"/>
    <sheet name="Minimaal hoogteverschil N" sheetId="3" r:id="rId3"/>
    <sheet name="Minimaal hoogteverschil H0" sheetId="4" r:id="rId4"/>
    <sheet name="Colofon" sheetId="5" r:id="rId5"/>
  </sheets>
  <definedNames>
    <definedName name="_xlnm.Print_Area" localSheetId="0">'Berekeningen'!$A$1:$F$37</definedName>
    <definedName name="Beddingbreedte">'Berekeningen'!$C$7</definedName>
    <definedName name="Binnencirkel">'Berekeningen'!$C$17</definedName>
    <definedName name="BinnenPercentage">'Berekeningen'!$C$20</definedName>
    <definedName name="Binnenspoor">'Berekeningen'!$C$5</definedName>
    <definedName name="BreedtePlaat">'Berekeningen'!$C$14</definedName>
    <definedName name="Buitencirkel">'Berekeningen'!$C$18</definedName>
    <definedName name="BuitenPercentage">'Berekeningen'!$C$21</definedName>
    <definedName name="Buitenspoor">'Berekeningen'!$C$6</definedName>
    <definedName name="Hoogteverschil">'Berekeningen'!$C$9</definedName>
    <definedName name="LengtePlaat">'Berekeningen'!$C$13</definedName>
    <definedName name="TotaleHoogte">'Berekeningen'!$C$8</definedName>
    <definedName name="Veiligheidsafstand">'Berekeningen'!$C$11</definedName>
    <definedName name="VerzetPlaat">'Berekeningen'!$C$15</definedName>
  </definedNames>
  <calcPr fullCalcOnLoad="1"/>
</workbook>
</file>

<file path=xl/sharedStrings.xml><?xml version="1.0" encoding="utf-8"?>
<sst xmlns="http://schemas.openxmlformats.org/spreadsheetml/2006/main" count="89" uniqueCount="83">
  <si>
    <t>Veiligheidsafstand:</t>
  </si>
  <si>
    <t>Breedte plaat:</t>
  </si>
  <si>
    <t>Lengte plaat:</t>
  </si>
  <si>
    <t>Spiraal Binenstraal:</t>
  </si>
  <si>
    <t>Spiraal Buitenstraal:</t>
  </si>
  <si>
    <t>H0: 5mm, N: 3mm, Z: 2mm</t>
  </si>
  <si>
    <t>Verplaatsing:</t>
  </si>
  <si>
    <t>Straal binnenste spoor</t>
  </si>
  <si>
    <t>Straal buitenste spoor</t>
  </si>
  <si>
    <t>Berekening van de platen voor een klimspiraal</t>
  </si>
  <si>
    <t>Bewerking en vertaling van de excelstaat van Rainer Lüssi</t>
  </si>
  <si>
    <t>Stijgingspercentage binnenspoor:</t>
  </si>
  <si>
    <t>Stijgingspercentage buitenspoor:</t>
  </si>
  <si>
    <t>Märklin C-Gleis R1</t>
  </si>
  <si>
    <t>Märklin C-Gleis R2</t>
  </si>
  <si>
    <t>Märklin C-Gleis R3</t>
  </si>
  <si>
    <t>Märklin C-Gleis R4</t>
  </si>
  <si>
    <t>Märklin C-Gleis R5</t>
  </si>
  <si>
    <t>Märklin K-Gleis 2210 (Industrieradius)</t>
  </si>
  <si>
    <t>Märklin K-Gleis 2221</t>
  </si>
  <si>
    <t>Märklin K-Gleis 2231</t>
  </si>
  <si>
    <t>Märklin K-Gleis 2241</t>
  </si>
  <si>
    <t>Märklin K-Gleis 2251</t>
  </si>
  <si>
    <t>Roco 2.5mm R2</t>
  </si>
  <si>
    <t>Roco 2.5mm R3</t>
  </si>
  <si>
    <t>Roco 2.5mm R4</t>
  </si>
  <si>
    <t>Roco 2.5mm R5</t>
  </si>
  <si>
    <t>Marklin C-rails</t>
  </si>
  <si>
    <t>Marklin K-rails</t>
  </si>
  <si>
    <t>Roco 2.5mm rails</t>
  </si>
  <si>
    <t>Roco Line R2</t>
  </si>
  <si>
    <t>Roco Line R3</t>
  </si>
  <si>
    <t>Roco Line R4</t>
  </si>
  <si>
    <t>Roco Line R5</t>
  </si>
  <si>
    <t>Roco Line R6</t>
  </si>
  <si>
    <t>Roco Line 2.1mm zonder bedding</t>
  </si>
  <si>
    <t>Roco Geoline met bedding</t>
  </si>
  <si>
    <t>Märklin M-Gleis</t>
  </si>
  <si>
    <t>Märklin C-Gleis</t>
  </si>
  <si>
    <t>Märklin K-Gleis</t>
  </si>
  <si>
    <t>Roco 2.5mm</t>
  </si>
  <si>
    <t>Rocoline zonder bedding 2.1mm</t>
  </si>
  <si>
    <t>Breedte rails (bedding):</t>
  </si>
  <si>
    <t>Fleischmann Profi-rails</t>
  </si>
  <si>
    <t>Fleischmann Profi R1</t>
  </si>
  <si>
    <t>Fleischmann Profi R2</t>
  </si>
  <si>
    <t>Fleischmann Profi R3</t>
  </si>
  <si>
    <t>Fleischmann Profi R4</t>
  </si>
  <si>
    <t>Voor stralen hier klikken</t>
  </si>
  <si>
    <t>Schaal H0</t>
  </si>
  <si>
    <t>Breedte beddingrails:</t>
  </si>
  <si>
    <t>Hoogteverschil per niveau:</t>
  </si>
  <si>
    <t>Te overwinnen hoogte:</t>
  </si>
  <si>
    <t>Voor Minimaal hoogteverschil H0</t>
  </si>
  <si>
    <t>Voor Minimaal hoogteverschil N</t>
  </si>
  <si>
    <t>Schaal N</t>
  </si>
  <si>
    <t>Fleischmann Profi-rails N</t>
  </si>
  <si>
    <t>Fleischmann Profi-rails N R1</t>
  </si>
  <si>
    <t>Fleischmann Profi-rails N R2</t>
  </si>
  <si>
    <t>Fleischmann Profi-rails N R3</t>
  </si>
  <si>
    <t>Fleischmann Profi-rails N R4</t>
  </si>
  <si>
    <t>Fleischmann Modellgleis N</t>
  </si>
  <si>
    <t>Fleischmann Modellgleis N R1</t>
  </si>
  <si>
    <t>Fleischmann Modellgleis N R2</t>
  </si>
  <si>
    <t>Fleischmann Modellgleis N R3</t>
  </si>
  <si>
    <t>Fleischmann Modellgleis N R4</t>
  </si>
  <si>
    <t>Fleischmann Modellgleis N R5</t>
  </si>
  <si>
    <t>Fleischmann Modellgleis N R6</t>
  </si>
  <si>
    <t>Fleischmann Modellgleis N R7</t>
  </si>
  <si>
    <t>Fleischmann Modellgleis N R3a</t>
  </si>
  <si>
    <t>Minitrix</t>
  </si>
  <si>
    <t>R1</t>
  </si>
  <si>
    <t>R2</t>
  </si>
  <si>
    <t>R4</t>
  </si>
  <si>
    <t>R5</t>
  </si>
  <si>
    <t>R6</t>
  </si>
  <si>
    <t>R7</t>
  </si>
  <si>
    <t>Aantal windingen / volledige cirkels:</t>
  </si>
  <si>
    <t>Het orginele bestand is op deze pagina: http://stayathome.ch/gleiswendel.htm te downloaden</t>
  </si>
  <si>
    <t>Dit bestand hoort bij het artikel over hellingen en klimspiralen in de Encyclopedie van BeneluxSpoor.net</t>
  </si>
  <si>
    <t>De Encyclopedie is via deze link, http://encyclopedie.beneluxspoor.net/ te bereiken</t>
  </si>
  <si>
    <t>Deze excelsheet is gemaakt door Ronald Koerts</t>
  </si>
  <si>
    <t>De basis van het excelbestand van Rainer Lüssi, een zwitserse modelbouwer</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</si>
</sst>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 &quot;mm&quot;"/>
    <numFmt numFmtId="173" formatCode="0.0%"/>
    <numFmt numFmtId="174" formatCode="0.0"/>
    <numFmt numFmtId="175" formatCode="&quot;Ja&quot;;&quot;Ja&quot;;&quot;Nee&quot;"/>
    <numFmt numFmtId="176" formatCode="&quot;Waar&quot;;&quot;Waar&quot;;&quot;Niet waar&quot;"/>
    <numFmt numFmtId="177" formatCode="&quot;Aan&quot;;&quot;Aan&quot;;&quot;Uit&quot;"/>
    <numFmt numFmtId="178" formatCode="[$€-2]\ #.##000_);[Red]\([$€-2]\ #.##000\)"/>
    <numFmt numFmtId="179" formatCode="[$-413]dddd\ d\ mmmm\ yyyy"/>
    <numFmt numFmtId="180" formatCode="[$-F800]dddd\,\ mmmm\ dd\,\ yyyy"/>
  </numFmts>
  <fonts count="50">
    <font>
      <sz val="11"/>
      <color theme="1"/>
      <name val="Calibri"/>
      <family val="2"/>
    </font>
    <font>
      <sz val="11"/>
      <color indexed="8"/>
      <name val="Calibri"/>
      <family val="2"/>
    </font>
    <font>
      <sz val="10"/>
      <name val="Arial"/>
      <family val="2"/>
    </font>
    <font>
      <b/>
      <sz val="12"/>
      <name val="Arial"/>
      <family val="2"/>
    </font>
    <font>
      <b/>
      <sz val="10"/>
      <name val="Arial"/>
      <family val="2"/>
    </font>
    <font>
      <b/>
      <sz val="18"/>
      <color indexed="8"/>
      <name val="Arial"/>
      <family val="2"/>
    </font>
    <font>
      <b/>
      <sz val="11"/>
      <color indexed="8"/>
      <name val="Arial"/>
      <family val="2"/>
    </font>
    <font>
      <sz val="11"/>
      <color indexed="8"/>
      <name val="Arial"/>
      <family val="2"/>
    </font>
    <font>
      <sz val="8"/>
      <name val="Calibri"/>
      <family val="2"/>
    </font>
    <font>
      <b/>
      <u val="single"/>
      <sz val="11"/>
      <color indexed="12"/>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0"/>
      <name val="Calibri"/>
      <family val="2"/>
    </font>
    <font>
      <sz val="11"/>
      <color indexed="17"/>
      <name val="Calibri"/>
      <family val="2"/>
    </font>
    <font>
      <u val="single"/>
      <sz val="11"/>
      <color indexed="12"/>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1"/>
      <color indexed="10"/>
      <name val="Arial"/>
      <family val="2"/>
    </font>
    <font>
      <sz val="10"/>
      <color indexed="8"/>
      <name val="Arial"/>
      <family val="0"/>
    </font>
    <font>
      <sz val="10"/>
      <color indexed="8"/>
      <name val="Calibri"/>
      <family val="0"/>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1"/>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29"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1" fillId="31" borderId="7" applyNumberFormat="0" applyFont="0" applyAlignment="0" applyProtection="0"/>
    <xf numFmtId="0" fontId="43" fillId="32" borderId="0" applyNumberFormat="0" applyBorder="0" applyAlignment="0" applyProtection="0"/>
    <xf numFmtId="9" fontId="1" fillId="0" borderId="0" applyFont="0" applyFill="0" applyBorder="0" applyAlignment="0" applyProtection="0"/>
    <xf numFmtId="0" fontId="2" fillId="0" borderId="0">
      <alignment/>
      <protection/>
    </xf>
    <xf numFmtId="0" fontId="2" fillId="0" borderId="0">
      <alignment/>
      <protection/>
    </xf>
    <xf numFmtId="0" fontId="44" fillId="0" borderId="0" applyNumberFormat="0" applyFill="0" applyBorder="0" applyAlignment="0" applyProtection="0"/>
    <xf numFmtId="0" fontId="45" fillId="0" borderId="8" applyNumberFormat="0" applyFill="0" applyAlignment="0" applyProtection="0"/>
    <xf numFmtId="0" fontId="46" fillId="26" borderId="9"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cellStyleXfs>
  <cellXfs count="33">
    <xf numFmtId="0" fontId="0" fillId="0" borderId="0" xfId="0" applyFont="1" applyAlignment="1">
      <alignment/>
    </xf>
    <xf numFmtId="0" fontId="4" fillId="0" borderId="0" xfId="57" applyFont="1" applyProtection="1">
      <alignment/>
      <protection locked="0"/>
    </xf>
    <xf numFmtId="0" fontId="2" fillId="0" borderId="0" xfId="57" applyFont="1" applyFill="1" applyProtection="1">
      <alignment/>
      <protection locked="0"/>
    </xf>
    <xf numFmtId="0" fontId="4" fillId="0" borderId="0" xfId="57" applyFont="1" applyFill="1" applyProtection="1">
      <alignment/>
      <protection locked="0"/>
    </xf>
    <xf numFmtId="172" fontId="2" fillId="33" borderId="0" xfId="57" applyNumberFormat="1" applyFont="1" applyFill="1" applyAlignment="1" applyProtection="1">
      <alignment horizontal="right"/>
      <protection locked="0"/>
    </xf>
    <xf numFmtId="0" fontId="6" fillId="0" borderId="0" xfId="0" applyFont="1" applyAlignment="1">
      <alignment/>
    </xf>
    <xf numFmtId="0" fontId="7" fillId="0" borderId="0" xfId="0" applyFont="1" applyAlignment="1">
      <alignment/>
    </xf>
    <xf numFmtId="172" fontId="2" fillId="33" borderId="0" xfId="57" applyNumberFormat="1" applyFont="1" applyFill="1" applyProtection="1">
      <alignment/>
      <protection locked="0"/>
    </xf>
    <xf numFmtId="0" fontId="2" fillId="0" borderId="0" xfId="57" applyFont="1" applyProtection="1">
      <alignment/>
      <protection locked="0"/>
    </xf>
    <xf numFmtId="0" fontId="2" fillId="0" borderId="0" xfId="56" applyFont="1" applyProtection="1">
      <alignment/>
      <protection locked="0"/>
    </xf>
    <xf numFmtId="172" fontId="2" fillId="33" borderId="0" xfId="56" applyNumberFormat="1" applyFont="1" applyFill="1" applyAlignment="1" applyProtection="1">
      <alignment/>
      <protection locked="0"/>
    </xf>
    <xf numFmtId="172" fontId="2" fillId="33" borderId="0" xfId="56" applyNumberFormat="1" applyFont="1" applyFill="1" applyProtection="1">
      <alignment/>
      <protection locked="0"/>
    </xf>
    <xf numFmtId="172" fontId="2" fillId="34" borderId="10" xfId="56" applyNumberFormat="1" applyFont="1" applyFill="1" applyBorder="1" applyAlignment="1" applyProtection="1">
      <alignment vertical="center"/>
      <protection locked="0"/>
    </xf>
    <xf numFmtId="172" fontId="2" fillId="34" borderId="10" xfId="56" applyNumberFormat="1" applyFont="1" applyFill="1" applyBorder="1" applyAlignment="1" applyProtection="1">
      <alignment horizontal="right" vertical="center"/>
      <protection locked="0"/>
    </xf>
    <xf numFmtId="0" fontId="37" fillId="0" borderId="0" xfId="44" applyAlignment="1" applyProtection="1">
      <alignment/>
      <protection/>
    </xf>
    <xf numFmtId="0" fontId="9" fillId="0" borderId="0" xfId="44" applyFont="1" applyAlignment="1" applyProtection="1">
      <alignment/>
      <protection/>
    </xf>
    <xf numFmtId="0" fontId="4" fillId="0" borderId="0" xfId="56" applyFont="1" applyFill="1" applyBorder="1" applyProtection="1">
      <alignment/>
      <protection locked="0"/>
    </xf>
    <xf numFmtId="0" fontId="45" fillId="0" borderId="0" xfId="0" applyFont="1" applyAlignment="1">
      <alignment/>
    </xf>
    <xf numFmtId="0" fontId="0" fillId="0" borderId="0" xfId="0" applyAlignment="1" applyProtection="1">
      <alignment/>
      <protection/>
    </xf>
    <xf numFmtId="0" fontId="7" fillId="0" borderId="0" xfId="0" applyFont="1" applyAlignment="1" applyProtection="1">
      <alignment/>
      <protection/>
    </xf>
    <xf numFmtId="0" fontId="7" fillId="0" borderId="0" xfId="0" applyFont="1" applyAlignment="1" applyProtection="1">
      <alignment horizontal="right"/>
      <protection/>
    </xf>
    <xf numFmtId="0" fontId="2" fillId="0" borderId="0" xfId="56" applyFont="1" applyAlignment="1" applyProtection="1">
      <alignment vertical="center"/>
      <protection/>
    </xf>
    <xf numFmtId="172" fontId="2" fillId="35" borderId="10" xfId="56" applyNumberFormat="1" applyFont="1" applyFill="1" applyBorder="1" applyAlignment="1" applyProtection="1">
      <alignment vertical="center"/>
      <protection/>
    </xf>
    <xf numFmtId="0" fontId="2" fillId="0" borderId="0" xfId="56" applyFont="1" applyAlignment="1" applyProtection="1">
      <alignment horizontal="right" vertical="center"/>
      <protection/>
    </xf>
    <xf numFmtId="0" fontId="2" fillId="0" borderId="0" xfId="56" applyFont="1" applyAlignment="1" applyProtection="1">
      <alignment horizontal="right"/>
      <protection/>
    </xf>
    <xf numFmtId="173" fontId="2" fillId="35" borderId="10" xfId="56" applyNumberFormat="1" applyFont="1" applyFill="1" applyBorder="1" applyAlignment="1" applyProtection="1">
      <alignment vertical="center"/>
      <protection/>
    </xf>
    <xf numFmtId="174" fontId="2" fillId="35" borderId="10" xfId="56" applyNumberFormat="1" applyFont="1" applyFill="1" applyBorder="1" applyAlignment="1" applyProtection="1">
      <alignment vertical="center"/>
      <protection/>
    </xf>
    <xf numFmtId="0" fontId="49" fillId="0" borderId="0" xfId="0" applyFont="1" applyAlignment="1" applyProtection="1">
      <alignment/>
      <protection/>
    </xf>
    <xf numFmtId="172" fontId="0" fillId="0" borderId="0" xfId="0" applyNumberFormat="1" applyAlignment="1">
      <alignment/>
    </xf>
    <xf numFmtId="180" fontId="45" fillId="0" borderId="0" xfId="0" applyNumberFormat="1" applyFont="1" applyAlignment="1">
      <alignment horizontal="left"/>
    </xf>
    <xf numFmtId="0" fontId="3" fillId="0" borderId="0" xfId="56" applyFont="1" applyAlignment="1" applyProtection="1">
      <alignment horizontal="center"/>
      <protection/>
    </xf>
    <xf numFmtId="0" fontId="7" fillId="0" borderId="0" xfId="0" applyFont="1" applyAlignment="1" applyProtection="1">
      <alignment horizontal="center"/>
      <protection/>
    </xf>
    <xf numFmtId="0" fontId="5" fillId="0" borderId="0" xfId="0" applyFont="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 2" xfId="56"/>
    <cellStyle name="Standaard 3" xfId="57"/>
    <cellStyle name="Titel" xfId="58"/>
    <cellStyle name="Totaal" xfId="59"/>
    <cellStyle name="Uitvoer" xfId="60"/>
    <cellStyle name="Currency" xfId="61"/>
    <cellStyle name="Currency [0]" xfId="62"/>
    <cellStyle name="Verklarende tekst" xfId="63"/>
    <cellStyle name="Waarschuwingsteks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4</xdr:col>
      <xdr:colOff>542925</xdr:colOff>
      <xdr:row>36</xdr:row>
      <xdr:rowOff>95250</xdr:rowOff>
    </xdr:to>
    <xdr:grpSp>
      <xdr:nvGrpSpPr>
        <xdr:cNvPr id="1" name="Group 82"/>
        <xdr:cNvGrpSpPr>
          <a:grpSpLocks/>
        </xdr:cNvGrpSpPr>
      </xdr:nvGrpSpPr>
      <xdr:grpSpPr>
        <a:xfrm>
          <a:off x="342900" y="4581525"/>
          <a:ext cx="3924300" cy="2381250"/>
          <a:chOff x="97" y="407"/>
          <a:chExt cx="339" cy="229"/>
        </a:xfrm>
        <a:solidFill>
          <a:srgbClr val="FFFFFF"/>
        </a:solidFill>
      </xdr:grpSpPr>
      <xdr:sp>
        <xdr:nvSpPr>
          <xdr:cNvPr id="2" name="AutoShape 47"/>
          <xdr:cNvSpPr>
            <a:spLocks/>
          </xdr:cNvSpPr>
        </xdr:nvSpPr>
        <xdr:spPr>
          <a:xfrm rot="10800000">
            <a:off x="117" y="433"/>
            <a:ext cx="243" cy="86"/>
          </a:xfrm>
          <a:custGeom>
            <a:pathLst>
              <a:path h="21600" w="21600">
                <a:moveTo>
                  <a:pt x="0" y="0"/>
                </a:moveTo>
                <a:lnTo>
                  <a:pt x="5400" y="21600"/>
                </a:lnTo>
                <a:lnTo>
                  <a:pt x="16200" y="21600"/>
                </a:lnTo>
                <a:lnTo>
                  <a:pt x="21600" y="0"/>
                </a:lnTo>
                <a:close/>
              </a:path>
            </a:pathLst>
          </a:cu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AutoShape 48"/>
          <xdr:cNvSpPr>
            <a:spLocks/>
          </xdr:cNvSpPr>
        </xdr:nvSpPr>
        <xdr:spPr>
          <a:xfrm rot="10800000">
            <a:off x="178" y="433"/>
            <a:ext cx="258" cy="86"/>
          </a:xfrm>
          <a:custGeom>
            <a:pathLst>
              <a:path h="21600" w="21600">
                <a:moveTo>
                  <a:pt x="0" y="0"/>
                </a:moveTo>
                <a:lnTo>
                  <a:pt x="5400" y="21600"/>
                </a:lnTo>
                <a:lnTo>
                  <a:pt x="16200" y="21600"/>
                </a:lnTo>
                <a:lnTo>
                  <a:pt x="21600" y="0"/>
                </a:lnTo>
                <a:close/>
              </a:path>
            </a:pathLst>
          </a:cu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Line 51"/>
          <xdr:cNvSpPr>
            <a:spLocks/>
          </xdr:cNvSpPr>
        </xdr:nvSpPr>
        <xdr:spPr>
          <a:xfrm>
            <a:off x="305" y="433"/>
            <a:ext cx="56" cy="8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 name="Line 52"/>
          <xdr:cNvSpPr>
            <a:spLocks/>
          </xdr:cNvSpPr>
        </xdr:nvSpPr>
        <xdr:spPr>
          <a:xfrm>
            <a:off x="114" y="554"/>
            <a:ext cx="63" cy="0"/>
          </a:xfrm>
          <a:prstGeom prst="line">
            <a:avLst/>
          </a:prstGeom>
          <a:noFill/>
          <a:ln w="12700" cmpd="sng">
            <a:solidFill>
              <a:srgbClr val="000000"/>
            </a:solidFill>
            <a:headEnd type="triangle"/>
            <a:tailEnd type="triangle"/>
          </a:ln>
        </xdr:spPr>
        <xdr:txBody>
          <a:bodyPr vertOverflow="clip" wrap="square"/>
          <a:p>
            <a:pPr algn="l">
              <a:defRPr/>
            </a:pPr>
            <a:r>
              <a:rPr lang="en-US" cap="none" u="none" baseline="0">
                <a:latin typeface="Calibri"/>
                <a:ea typeface="Calibri"/>
                <a:cs typeface="Calibri"/>
              </a:rPr>
              <a:t/>
            </a:r>
          </a:p>
        </xdr:txBody>
      </xdr:sp>
      <xdr:sp>
        <xdr:nvSpPr>
          <xdr:cNvPr id="6" name="Line 53"/>
          <xdr:cNvSpPr>
            <a:spLocks/>
          </xdr:cNvSpPr>
        </xdr:nvSpPr>
        <xdr:spPr>
          <a:xfrm>
            <a:off x="178" y="522"/>
            <a:ext cx="0" cy="4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 name="Line 54"/>
          <xdr:cNvSpPr>
            <a:spLocks/>
          </xdr:cNvSpPr>
        </xdr:nvSpPr>
        <xdr:spPr>
          <a:xfrm>
            <a:off x="115" y="520"/>
            <a:ext cx="0" cy="4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 name="Oval 55"/>
          <xdr:cNvSpPr>
            <a:spLocks/>
          </xdr:cNvSpPr>
        </xdr:nvSpPr>
        <xdr:spPr>
          <a:xfrm>
            <a:off x="267" y="505"/>
            <a:ext cx="9" cy="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 name="Oval 56"/>
          <xdr:cNvSpPr>
            <a:spLocks/>
          </xdr:cNvSpPr>
        </xdr:nvSpPr>
        <xdr:spPr>
          <a:xfrm>
            <a:off x="177" y="439"/>
            <a:ext cx="9" cy="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 name="Oval 57"/>
          <xdr:cNvSpPr>
            <a:spLocks/>
          </xdr:cNvSpPr>
        </xdr:nvSpPr>
        <xdr:spPr>
          <a:xfrm>
            <a:off x="362" y="438"/>
            <a:ext cx="8" cy="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 name="Text Box 72"/>
          <xdr:cNvSpPr txBox="1">
            <a:spLocks noChangeArrowheads="1"/>
          </xdr:cNvSpPr>
        </xdr:nvSpPr>
        <xdr:spPr>
          <a:xfrm>
            <a:off x="97" y="571"/>
            <a:ext cx="102" cy="29"/>
          </a:xfrm>
          <a:prstGeom prst="rect">
            <a:avLst/>
          </a:prstGeom>
          <a:noFill/>
          <a:ln w="9525" cmpd="sng">
            <a:noFill/>
          </a:ln>
        </xdr:spPr>
        <xdr:txBody>
          <a:bodyPr vertOverflow="clip" wrap="square" lIns="27432" tIns="27432" rIns="27432" bIns="0"/>
          <a:p>
            <a:pPr algn="ctr">
              <a:defRPr/>
            </a:pPr>
            <a:r>
              <a:rPr lang="en-US" cap="none" sz="1100" b="1" i="0" u="none" baseline="0">
                <a:solidFill>
                  <a:srgbClr val="000000"/>
                </a:solidFill>
              </a:rPr>
              <a:t>Verplaatsing</a:t>
            </a:r>
          </a:p>
        </xdr:txBody>
      </xdr:sp>
      <xdr:sp>
        <xdr:nvSpPr>
          <xdr:cNvPr id="12" name="Text Box 76"/>
          <xdr:cNvSpPr txBox="1">
            <a:spLocks noChangeArrowheads="1"/>
          </xdr:cNvSpPr>
        </xdr:nvSpPr>
        <xdr:spPr>
          <a:xfrm>
            <a:off x="203" y="407"/>
            <a:ext cx="146" cy="21"/>
          </a:xfrm>
          <a:prstGeom prst="rect">
            <a:avLst/>
          </a:prstGeom>
          <a:noFill/>
          <a:ln w="9525" cmpd="sng">
            <a:noFill/>
          </a:ln>
        </xdr:spPr>
        <xdr:txBody>
          <a:bodyPr vertOverflow="clip" wrap="square" lIns="27432" tIns="27432" rIns="27432" bIns="0"/>
          <a:p>
            <a:pPr algn="ctr">
              <a:defRPr/>
            </a:pPr>
            <a:r>
              <a:rPr lang="en-US" cap="none" sz="1100" b="1" i="0" u="none" baseline="0">
                <a:solidFill>
                  <a:srgbClr val="000000"/>
                </a:solidFill>
              </a:rPr>
              <a:t>Samenstellen spiraal
</a:t>
            </a:r>
          </a:p>
        </xdr:txBody>
      </xdr:sp>
      <xdr:sp>
        <xdr:nvSpPr>
          <xdr:cNvPr id="13" name="Text Box 77"/>
          <xdr:cNvSpPr txBox="1">
            <a:spLocks noChangeArrowheads="1"/>
          </xdr:cNvSpPr>
        </xdr:nvSpPr>
        <xdr:spPr>
          <a:xfrm>
            <a:off x="213" y="528"/>
            <a:ext cx="223" cy="108"/>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Het verlijmen van de twee platen dient zo te gebeuren dat deze met de maat van de "verplaatsing" worden verschoven ten opzichte van elkaar.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Als de gaten voor de draadeinden reeds geboord zijn moet één van de platen </a:t>
            </a:r>
            <a:r>
              <a:rPr lang="en-US" cap="none" sz="1000" b="0" i="0" u="none" baseline="0">
                <a:solidFill>
                  <a:srgbClr val="000000"/>
                </a:solidFill>
                <a:latin typeface="Calibri"/>
                <a:ea typeface="Calibri"/>
                <a:cs typeface="Calibri"/>
              </a:rPr>
              <a:t>180°  gedraaid worden.</a:t>
            </a:r>
          </a:p>
        </xdr:txBody>
      </xdr:sp>
    </xdr:grpSp>
    <xdr:clientData/>
  </xdr:twoCellAnchor>
  <xdr:twoCellAnchor>
    <xdr:from>
      <xdr:col>4</xdr:col>
      <xdr:colOff>1733550</xdr:colOff>
      <xdr:row>3</xdr:row>
      <xdr:rowOff>114300</xdr:rowOff>
    </xdr:from>
    <xdr:to>
      <xdr:col>6</xdr:col>
      <xdr:colOff>38100</xdr:colOff>
      <xdr:row>31</xdr:row>
      <xdr:rowOff>161925</xdr:rowOff>
    </xdr:to>
    <xdr:grpSp>
      <xdr:nvGrpSpPr>
        <xdr:cNvPr id="14" name="Groep 101"/>
        <xdr:cNvGrpSpPr>
          <a:grpSpLocks/>
        </xdr:cNvGrpSpPr>
      </xdr:nvGrpSpPr>
      <xdr:grpSpPr>
        <a:xfrm>
          <a:off x="5457825" y="695325"/>
          <a:ext cx="4762500" cy="5381625"/>
          <a:chOff x="4848225" y="676275"/>
          <a:chExt cx="4324350" cy="4733925"/>
        </a:xfrm>
        <a:solidFill>
          <a:srgbClr val="FFFFFF"/>
        </a:solidFill>
      </xdr:grpSpPr>
      <xdr:grpSp>
        <xdr:nvGrpSpPr>
          <xdr:cNvPr id="15" name="Group 78"/>
          <xdr:cNvGrpSpPr>
            <a:grpSpLocks/>
          </xdr:cNvGrpSpPr>
        </xdr:nvGrpSpPr>
        <xdr:grpSpPr>
          <a:xfrm>
            <a:off x="5515256" y="676275"/>
            <a:ext cx="3581643" cy="2619044"/>
            <a:chOff x="575" y="71"/>
            <a:chExt cx="376" cy="275"/>
          </a:xfrm>
          <a:solidFill>
            <a:srgbClr val="FFFFFF"/>
          </a:solidFill>
        </xdr:grpSpPr>
        <xdr:grpSp>
          <xdr:nvGrpSpPr>
            <xdr:cNvPr id="16" name="Group 16"/>
            <xdr:cNvGrpSpPr>
              <a:grpSpLocks/>
            </xdr:cNvGrpSpPr>
          </xdr:nvGrpSpPr>
          <xdr:grpSpPr>
            <a:xfrm>
              <a:off x="575" y="71"/>
              <a:ext cx="288" cy="275"/>
              <a:chOff x="598" y="89"/>
              <a:chExt cx="238" cy="225"/>
            </a:xfrm>
            <a:solidFill>
              <a:srgbClr val="FFFFFF"/>
            </a:solidFill>
          </xdr:grpSpPr>
          <xdr:sp>
            <xdr:nvSpPr>
              <xdr:cNvPr id="17" name="Oval 12"/>
              <xdr:cNvSpPr>
                <a:spLocks/>
              </xdr:cNvSpPr>
            </xdr:nvSpPr>
            <xdr:spPr>
              <a:xfrm>
                <a:off x="598" y="89"/>
                <a:ext cx="238" cy="2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 name="AutoShape 13"/>
              <xdr:cNvSpPr>
                <a:spLocks/>
              </xdr:cNvSpPr>
            </xdr:nvSpPr>
            <xdr:spPr>
              <a:xfrm>
                <a:off x="601" y="103"/>
                <a:ext cx="231" cy="197"/>
              </a:xfrm>
              <a:prstGeom prst="hexag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9" name="AutoShape 14"/>
              <xdr:cNvSpPr>
                <a:spLocks/>
              </xdr:cNvSpPr>
            </xdr:nvSpPr>
            <xdr:spPr>
              <a:xfrm>
                <a:off x="630" y="128"/>
                <a:ext cx="171" cy="146"/>
              </a:xfrm>
              <a:prstGeom prst="hexag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0" name="Oval 15"/>
              <xdr:cNvSpPr>
                <a:spLocks/>
              </xdr:cNvSpPr>
            </xdr:nvSpPr>
            <xdr:spPr>
              <a:xfrm>
                <a:off x="643" y="128"/>
                <a:ext cx="146" cy="144"/>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sp>
          <xdr:nvSpPr>
            <xdr:cNvPr id="21" name="Line 34"/>
            <xdr:cNvSpPr>
              <a:spLocks/>
            </xdr:cNvSpPr>
          </xdr:nvSpPr>
          <xdr:spPr>
            <a:xfrm>
              <a:off x="632" y="119"/>
              <a:ext cx="13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2" name="Line 35"/>
            <xdr:cNvSpPr>
              <a:spLocks/>
            </xdr:cNvSpPr>
          </xdr:nvSpPr>
          <xdr:spPr>
            <a:xfrm flipH="1" flipV="1">
              <a:off x="749" y="89"/>
              <a:ext cx="20" cy="3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3" name="Line 40"/>
            <xdr:cNvSpPr>
              <a:spLocks/>
            </xdr:cNvSpPr>
          </xdr:nvSpPr>
          <xdr:spPr>
            <a:xfrm>
              <a:off x="717" y="208"/>
              <a:ext cx="76" cy="4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sp>
          <xdr:nvSpPr>
            <xdr:cNvPr id="24" name="Line 41"/>
            <xdr:cNvSpPr>
              <a:spLocks/>
            </xdr:cNvSpPr>
          </xdr:nvSpPr>
          <xdr:spPr>
            <a:xfrm flipV="1">
              <a:off x="716" y="133"/>
              <a:ext cx="123" cy="74"/>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sp>
          <xdr:nvSpPr>
            <xdr:cNvPr id="25" name="Text Box 42"/>
            <xdr:cNvSpPr txBox="1">
              <a:spLocks noChangeArrowheads="1"/>
            </xdr:cNvSpPr>
          </xdr:nvSpPr>
          <xdr:spPr>
            <a:xfrm>
              <a:off x="697" y="230"/>
              <a:ext cx="84" cy="66"/>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Binnenstraal
</a:t>
              </a:r>
              <a:r>
                <a:rPr lang="en-US" cap="none" sz="1000" b="0" i="0" u="none" baseline="0">
                  <a:solidFill>
                    <a:srgbClr val="000000"/>
                  </a:solidFill>
                  <a:latin typeface="Arial"/>
                  <a:ea typeface="Arial"/>
                  <a:cs typeface="Arial"/>
                </a:rPr>
                <a:t>spiraal</a:t>
              </a:r>
            </a:p>
          </xdr:txBody>
        </xdr:sp>
        <xdr:sp>
          <xdr:nvSpPr>
            <xdr:cNvPr id="26" name="Text Box 43"/>
            <xdr:cNvSpPr txBox="1">
              <a:spLocks noChangeArrowheads="1"/>
            </xdr:cNvSpPr>
          </xdr:nvSpPr>
          <xdr:spPr>
            <a:xfrm>
              <a:off x="852" y="109"/>
              <a:ext cx="99" cy="43"/>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Buitenstraal
</a:t>
              </a:r>
              <a:r>
                <a:rPr lang="en-US" cap="none" sz="1000" b="0" i="0" u="none" baseline="0">
                  <a:solidFill>
                    <a:srgbClr val="000000"/>
                  </a:solidFill>
                  <a:latin typeface="Arial"/>
                  <a:ea typeface="Arial"/>
                  <a:cs typeface="Arial"/>
                </a:rPr>
                <a:t>spiraal</a:t>
              </a:r>
            </a:p>
          </xdr:txBody>
        </xdr:sp>
        <xdr:sp>
          <xdr:nvSpPr>
            <xdr:cNvPr id="27" name="Freeform 44"/>
            <xdr:cNvSpPr>
              <a:spLocks/>
            </xdr:cNvSpPr>
          </xdr:nvSpPr>
          <xdr:spPr>
            <a:xfrm>
              <a:off x="631" y="89"/>
              <a:ext cx="138" cy="30"/>
            </a:xfrm>
            <a:custGeom>
              <a:pathLst>
                <a:path h="30" w="138">
                  <a:moveTo>
                    <a:pt x="18" y="0"/>
                  </a:moveTo>
                  <a:lnTo>
                    <a:pt x="119" y="0"/>
                  </a:lnTo>
                  <a:lnTo>
                    <a:pt x="138" y="30"/>
                  </a:lnTo>
                  <a:lnTo>
                    <a:pt x="0" y="30"/>
                  </a:lnTo>
                  <a:lnTo>
                    <a:pt x="18" y="0"/>
                  </a:lnTo>
                  <a:close/>
                </a:path>
              </a:pathLst>
            </a:cu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nvGrpSpPr>
          <xdr:cNvPr id="28" name="Group 73"/>
          <xdr:cNvGrpSpPr>
            <a:grpSpLocks/>
          </xdr:cNvGrpSpPr>
        </xdr:nvGrpSpPr>
        <xdr:grpSpPr>
          <a:xfrm>
            <a:off x="4848225" y="3829069"/>
            <a:ext cx="4324350" cy="1581131"/>
            <a:chOff x="505" y="380"/>
            <a:chExt cx="454" cy="166"/>
          </a:xfrm>
          <a:solidFill>
            <a:srgbClr val="FFFFFF"/>
          </a:solidFill>
        </xdr:grpSpPr>
        <xdr:sp>
          <xdr:nvSpPr>
            <xdr:cNvPr id="29" name="AutoShape 17"/>
            <xdr:cNvSpPr>
              <a:spLocks/>
            </xdr:cNvSpPr>
          </xdr:nvSpPr>
          <xdr:spPr>
            <a:xfrm rot="10800000">
              <a:off x="561" y="380"/>
              <a:ext cx="302" cy="117"/>
            </a:xfrm>
            <a:custGeom>
              <a:pathLst>
                <a:path h="21600" w="21600">
                  <a:moveTo>
                    <a:pt x="0" y="0"/>
                  </a:moveTo>
                  <a:lnTo>
                    <a:pt x="5400" y="21600"/>
                  </a:lnTo>
                  <a:lnTo>
                    <a:pt x="16200" y="21600"/>
                  </a:lnTo>
                  <a:lnTo>
                    <a:pt x="21600" y="0"/>
                  </a:lnTo>
                  <a:close/>
                </a:path>
              </a:pathLst>
            </a:cu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0" name="Line 22"/>
            <xdr:cNvSpPr>
              <a:spLocks/>
            </xdr:cNvSpPr>
          </xdr:nvSpPr>
          <xdr:spPr>
            <a:xfrm>
              <a:off x="561" y="532"/>
              <a:ext cx="304" cy="0"/>
            </a:xfrm>
            <a:prstGeom prst="line">
              <a:avLst/>
            </a:prstGeom>
            <a:noFill/>
            <a:ln w="12700" cmpd="sng">
              <a:solidFill>
                <a:srgbClr val="000000"/>
              </a:solidFill>
              <a:headEnd type="triangle"/>
              <a:tailEnd type="triangle"/>
            </a:ln>
          </xdr:spPr>
          <xdr:txBody>
            <a:bodyPr vertOverflow="clip" wrap="square"/>
            <a:p>
              <a:pPr algn="l">
                <a:defRPr/>
              </a:pPr>
              <a:r>
                <a:rPr lang="en-US" cap="none" u="none" baseline="0">
                  <a:latin typeface="Calibri"/>
                  <a:ea typeface="Calibri"/>
                  <a:cs typeface="Calibri"/>
                </a:rPr>
                <a:t/>
              </a:r>
            </a:p>
          </xdr:txBody>
        </xdr:sp>
        <xdr:sp>
          <xdr:nvSpPr>
            <xdr:cNvPr id="31" name="Text Box 23"/>
            <xdr:cNvSpPr txBox="1">
              <a:spLocks noChangeArrowheads="1"/>
            </xdr:cNvSpPr>
          </xdr:nvSpPr>
          <xdr:spPr>
            <a:xfrm>
              <a:off x="651" y="510"/>
              <a:ext cx="143" cy="25"/>
            </a:xfrm>
            <a:prstGeom prst="rect">
              <a:avLst/>
            </a:prstGeom>
            <a:noFill/>
            <a:ln w="9525" cmpd="sng">
              <a:noFill/>
            </a:ln>
          </xdr:spPr>
          <xdr:txBody>
            <a:bodyPr vertOverflow="clip" wrap="square" lIns="27432" tIns="27432" rIns="27432" bIns="0"/>
            <a:p>
              <a:pPr algn="ctr">
                <a:defRPr/>
              </a:pPr>
              <a:r>
                <a:rPr lang="en-US" cap="none" sz="1100" b="1" i="0" u="none" baseline="0">
                  <a:solidFill>
                    <a:srgbClr val="000000"/>
                  </a:solidFill>
                </a:rPr>
                <a:t>Lengte plaat</a:t>
              </a:r>
            </a:p>
          </xdr:txBody>
        </xdr:sp>
        <xdr:sp>
          <xdr:nvSpPr>
            <xdr:cNvPr id="32" name="Line 24"/>
            <xdr:cNvSpPr>
              <a:spLocks/>
            </xdr:cNvSpPr>
          </xdr:nvSpPr>
          <xdr:spPr>
            <a:xfrm>
              <a:off x="876" y="380"/>
              <a:ext cx="0" cy="118"/>
            </a:xfrm>
            <a:prstGeom prst="line">
              <a:avLst/>
            </a:prstGeom>
            <a:noFill/>
            <a:ln w="12700" cmpd="sng">
              <a:solidFill>
                <a:srgbClr val="000000"/>
              </a:solidFill>
              <a:headEnd type="triangle"/>
              <a:tailEnd type="triangle"/>
            </a:ln>
          </xdr:spPr>
          <xdr:txBody>
            <a:bodyPr vertOverflow="clip" wrap="square"/>
            <a:p>
              <a:pPr algn="l">
                <a:defRPr/>
              </a:pPr>
              <a:r>
                <a:rPr lang="en-US" cap="none" u="none" baseline="0">
                  <a:latin typeface="Calibri"/>
                  <a:ea typeface="Calibri"/>
                  <a:cs typeface="Calibri"/>
                </a:rPr>
                <a:t/>
              </a:r>
            </a:p>
          </xdr:txBody>
        </xdr:sp>
        <xdr:sp>
          <xdr:nvSpPr>
            <xdr:cNvPr id="33" name="Text Box 25"/>
            <xdr:cNvSpPr txBox="1">
              <a:spLocks noChangeArrowheads="1"/>
            </xdr:cNvSpPr>
          </xdr:nvSpPr>
          <xdr:spPr>
            <a:xfrm>
              <a:off x="882" y="418"/>
              <a:ext cx="77" cy="48"/>
            </a:xfrm>
            <a:prstGeom prst="rect">
              <a:avLst/>
            </a:prstGeom>
            <a:noFill/>
            <a:ln w="9525" cmpd="sng">
              <a:noFill/>
            </a:ln>
          </xdr:spPr>
          <xdr:txBody>
            <a:bodyPr vertOverflow="clip" wrap="square" lIns="27432" tIns="27432" rIns="0" bIns="0"/>
            <a:p>
              <a:pPr algn="l">
                <a:defRPr/>
              </a:pPr>
              <a:r>
                <a:rPr lang="en-US" cap="none" sz="1100" b="1" i="0" u="none" baseline="0">
                  <a:solidFill>
                    <a:srgbClr val="000000"/>
                  </a:solidFill>
                  <a:latin typeface="Arial"/>
                  <a:ea typeface="Arial"/>
                  <a:cs typeface="Arial"/>
                </a:rPr>
                <a:t>Breedte
</a:t>
              </a:r>
              <a:r>
                <a:rPr lang="en-US" cap="none" sz="1100" b="1" i="0" u="none" baseline="0">
                  <a:solidFill>
                    <a:srgbClr val="000000"/>
                  </a:solidFill>
                  <a:latin typeface="Arial"/>
                  <a:ea typeface="Arial"/>
                  <a:cs typeface="Arial"/>
                </a:rPr>
                <a:t>plaat</a:t>
              </a:r>
            </a:p>
          </xdr:txBody>
        </xdr:sp>
        <xdr:sp>
          <xdr:nvSpPr>
            <xdr:cNvPr id="34" name="Line 28"/>
            <xdr:cNvSpPr>
              <a:spLocks/>
            </xdr:cNvSpPr>
          </xdr:nvSpPr>
          <xdr:spPr>
            <a:xfrm>
              <a:off x="558" y="498"/>
              <a:ext cx="0" cy="4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5" name="Line 29"/>
            <xdr:cNvSpPr>
              <a:spLocks/>
            </xdr:cNvSpPr>
          </xdr:nvSpPr>
          <xdr:spPr>
            <a:xfrm>
              <a:off x="864" y="498"/>
              <a:ext cx="0" cy="4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6" name="Line 30"/>
            <xdr:cNvSpPr>
              <a:spLocks/>
            </xdr:cNvSpPr>
          </xdr:nvSpPr>
          <xdr:spPr>
            <a:xfrm>
              <a:off x="864" y="497"/>
              <a:ext cx="3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7" name="Line 31"/>
            <xdr:cNvSpPr>
              <a:spLocks/>
            </xdr:cNvSpPr>
          </xdr:nvSpPr>
          <xdr:spPr>
            <a:xfrm>
              <a:off x="789" y="380"/>
              <a:ext cx="10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8" name="Freeform 45"/>
            <xdr:cNvSpPr>
              <a:spLocks/>
            </xdr:cNvSpPr>
          </xdr:nvSpPr>
          <xdr:spPr>
            <a:xfrm>
              <a:off x="560" y="380"/>
              <a:ext cx="303" cy="117"/>
            </a:xfrm>
            <a:custGeom>
              <a:pathLst>
                <a:path h="117" w="303">
                  <a:moveTo>
                    <a:pt x="77" y="0"/>
                  </a:moveTo>
                  <a:lnTo>
                    <a:pt x="226" y="0"/>
                  </a:lnTo>
                  <a:lnTo>
                    <a:pt x="303" y="117"/>
                  </a:lnTo>
                  <a:lnTo>
                    <a:pt x="0" y="117"/>
                  </a:lnTo>
                  <a:lnTo>
                    <a:pt x="77" y="0"/>
                  </a:lnTo>
                  <a:close/>
                </a:path>
              </a:pathLst>
            </a:cu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9" name="AutoShape 27"/>
            <xdr:cNvSpPr>
              <a:spLocks/>
            </xdr:cNvSpPr>
          </xdr:nvSpPr>
          <xdr:spPr>
            <a:xfrm>
              <a:off x="505" y="450"/>
              <a:ext cx="30" cy="21"/>
            </a:xfrm>
            <a:prstGeom prst="callout2">
              <a:avLst>
                <a:gd name="adj1" fmla="val 176666"/>
                <a:gd name="adj2" fmla="val 135712"/>
                <a:gd name="adj3" fmla="val 130000"/>
                <a:gd name="adj4" fmla="val 7143"/>
                <a:gd name="adj5" fmla="val 76666"/>
                <a:gd name="adj6" fmla="val 7143"/>
              </a:avLst>
            </a:prstGeom>
            <a:solidFill>
              <a:srgbClr val="FFFFFF"/>
            </a:solidFill>
            <a:ln w="9525" cmpd="sng">
              <a:solidFill>
                <a:srgbClr val="000000"/>
              </a:solidFill>
              <a:headEnd type="none"/>
              <a:tailEnd type="none"/>
            </a:ln>
          </xdr:spPr>
          <xdr:txBody>
            <a:bodyPr vertOverflow="clip" wrap="square" lIns="0" tIns="27432" rIns="27432" bIns="0"/>
            <a:p>
              <a:pPr algn="r">
                <a:defRPr/>
              </a:pPr>
              <a:r>
                <a:rPr lang="en-US" cap="none" sz="1100" b="1" i="0" u="none" baseline="0">
                  <a:solidFill>
                    <a:srgbClr val="000000"/>
                  </a:solidFill>
                </a:rPr>
                <a:t>60°</a:t>
              </a:r>
            </a:p>
          </xdr:txBody>
        </xdr:sp>
        <xdr:sp>
          <xdr:nvSpPr>
            <xdr:cNvPr id="40" name="Oval 58"/>
            <xdr:cNvSpPr>
              <a:spLocks/>
            </xdr:cNvSpPr>
          </xdr:nvSpPr>
          <xdr:spPr>
            <a:xfrm>
              <a:off x="677" y="482"/>
              <a:ext cx="8" cy="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1" name="Oval 59"/>
            <xdr:cNvSpPr>
              <a:spLocks/>
            </xdr:cNvSpPr>
          </xdr:nvSpPr>
          <xdr:spPr>
            <a:xfrm>
              <a:off x="637" y="384"/>
              <a:ext cx="8" cy="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sp>
        <xdr:nvSpPr>
          <xdr:cNvPr id="42" name="Freeform 39"/>
          <xdr:cNvSpPr>
            <a:spLocks/>
          </xdr:cNvSpPr>
        </xdr:nvSpPr>
        <xdr:spPr>
          <a:xfrm>
            <a:off x="5067686" y="991081"/>
            <a:ext cx="1200007" cy="3343335"/>
          </a:xfrm>
          <a:custGeom>
            <a:pathLst>
              <a:path h="329" w="126">
                <a:moveTo>
                  <a:pt x="126" y="0"/>
                </a:moveTo>
                <a:cubicBezTo>
                  <a:pt x="80" y="2"/>
                  <a:pt x="34" y="4"/>
                  <a:pt x="17" y="49"/>
                </a:cubicBezTo>
                <a:cubicBezTo>
                  <a:pt x="0" y="94"/>
                  <a:pt x="18" y="225"/>
                  <a:pt x="25" y="272"/>
                </a:cubicBezTo>
                <a:cubicBezTo>
                  <a:pt x="32" y="319"/>
                  <a:pt x="46" y="324"/>
                  <a:pt x="61" y="329"/>
                </a:cubicBezTo>
              </a:path>
            </a:pathLst>
          </a:custGeom>
          <a:noFill/>
          <a:ln w="12700" cmpd="sng">
            <a:solidFill>
              <a:srgbClr val="0000FF"/>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514350</xdr:colOff>
      <xdr:row>24</xdr:row>
      <xdr:rowOff>171450</xdr:rowOff>
    </xdr:to>
    <xdr:pic>
      <xdr:nvPicPr>
        <xdr:cNvPr id="1" name="Picture 1" descr="minimaal hoogteverschil N"/>
        <xdr:cNvPicPr preferRelativeResize="1">
          <a:picLocks noChangeAspect="1"/>
        </xdr:cNvPicPr>
      </xdr:nvPicPr>
      <xdr:blipFill>
        <a:blip r:embed="rId1"/>
        <a:stretch>
          <a:fillRect/>
        </a:stretch>
      </xdr:blipFill>
      <xdr:spPr>
        <a:xfrm>
          <a:off x="0" y="0"/>
          <a:ext cx="4781550" cy="4743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571500</xdr:colOff>
      <xdr:row>31</xdr:row>
      <xdr:rowOff>133350</xdr:rowOff>
    </xdr:to>
    <xdr:pic>
      <xdr:nvPicPr>
        <xdr:cNvPr id="1" name="Picture 1" descr="minimaal hoogteverschil H0"/>
        <xdr:cNvPicPr preferRelativeResize="1">
          <a:picLocks noChangeAspect="1"/>
        </xdr:cNvPicPr>
      </xdr:nvPicPr>
      <xdr:blipFill>
        <a:blip r:embed="rId1"/>
        <a:stretch>
          <a:fillRect/>
        </a:stretch>
      </xdr:blipFill>
      <xdr:spPr>
        <a:xfrm>
          <a:off x="0" y="0"/>
          <a:ext cx="4838700" cy="6038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H37"/>
  <sheetViews>
    <sheetView tabSelected="1" zoomScalePageLayoutView="0" workbookViewId="0" topLeftCell="A1">
      <selection activeCell="C10" sqref="C10"/>
    </sheetView>
  </sheetViews>
  <sheetFormatPr defaultColWidth="9.140625" defaultRowHeight="15"/>
  <cols>
    <col min="1" max="1" width="5.140625" style="0" customWidth="1"/>
    <col min="2" max="2" width="31.00390625" style="0" bestFit="1" customWidth="1"/>
    <col min="3" max="3" width="17.140625" style="0" customWidth="1"/>
    <col min="4" max="4" width="2.57421875" style="0" customWidth="1"/>
    <col min="5" max="5" width="31.00390625" style="0" bestFit="1" customWidth="1"/>
    <col min="6" max="6" width="65.8515625" style="0" customWidth="1"/>
    <col min="8" max="8" width="12.00390625" style="0" customWidth="1"/>
  </cols>
  <sheetData>
    <row r="1" spans="1:6" ht="15.75">
      <c r="A1" s="18"/>
      <c r="B1" s="30" t="s">
        <v>9</v>
      </c>
      <c r="C1" s="30"/>
      <c r="D1" s="30"/>
      <c r="E1" s="30"/>
      <c r="F1" s="18"/>
    </row>
    <row r="2" spans="1:6" ht="15">
      <c r="A2" s="18"/>
      <c r="B2" s="31" t="s">
        <v>10</v>
      </c>
      <c r="C2" s="31"/>
      <c r="D2" s="31"/>
      <c r="E2" s="31"/>
      <c r="F2" s="18"/>
    </row>
    <row r="3" spans="1:6" ht="15">
      <c r="A3" s="18"/>
      <c r="B3" s="19"/>
      <c r="C3" s="19"/>
      <c r="D3" s="19"/>
      <c r="E3" s="19"/>
      <c r="F3" s="18"/>
    </row>
    <row r="4" spans="1:6" ht="15">
      <c r="A4" s="18"/>
      <c r="B4" s="19"/>
      <c r="C4" s="19"/>
      <c r="D4" s="19"/>
      <c r="E4" s="19"/>
      <c r="F4" s="18"/>
    </row>
    <row r="5" spans="1:6" ht="15">
      <c r="A5" s="18"/>
      <c r="B5" s="20" t="s">
        <v>7</v>
      </c>
      <c r="C5" s="12">
        <v>481.2</v>
      </c>
      <c r="D5" s="19"/>
      <c r="E5" s="15" t="s">
        <v>48</v>
      </c>
      <c r="F5" s="18"/>
    </row>
    <row r="6" spans="1:8" ht="15">
      <c r="A6" s="18"/>
      <c r="B6" s="20" t="s">
        <v>8</v>
      </c>
      <c r="C6" s="12">
        <v>542.8</v>
      </c>
      <c r="D6" s="19"/>
      <c r="E6" s="15" t="s">
        <v>48</v>
      </c>
      <c r="F6" s="18"/>
      <c r="H6" s="28"/>
    </row>
    <row r="7" spans="1:6" ht="15">
      <c r="A7" s="18"/>
      <c r="B7" s="20" t="s">
        <v>50</v>
      </c>
      <c r="C7" s="12">
        <v>50</v>
      </c>
      <c r="D7" s="19"/>
      <c r="E7" s="19"/>
      <c r="F7" s="18"/>
    </row>
    <row r="8" spans="1:6" ht="15">
      <c r="A8" s="18"/>
      <c r="B8" s="20" t="s">
        <v>52</v>
      </c>
      <c r="C8" s="12">
        <v>240</v>
      </c>
      <c r="D8" s="19"/>
      <c r="E8" s="19"/>
      <c r="F8" s="18"/>
    </row>
    <row r="9" spans="1:6" ht="15">
      <c r="A9" s="18"/>
      <c r="B9" s="20" t="s">
        <v>51</v>
      </c>
      <c r="C9" s="13">
        <v>80</v>
      </c>
      <c r="D9" s="19"/>
      <c r="E9" s="14" t="s">
        <v>53</v>
      </c>
      <c r="F9" s="18"/>
    </row>
    <row r="10" spans="1:6" ht="15">
      <c r="A10" s="18"/>
      <c r="B10" s="20"/>
      <c r="C10" s="13"/>
      <c r="D10" s="19"/>
      <c r="E10" s="14" t="s">
        <v>54</v>
      </c>
      <c r="F10" s="18"/>
    </row>
    <row r="11" spans="1:6" ht="15">
      <c r="A11" s="18"/>
      <c r="B11" s="20" t="s">
        <v>0</v>
      </c>
      <c r="C11" s="13">
        <v>10</v>
      </c>
      <c r="D11" s="19"/>
      <c r="E11" s="21" t="s">
        <v>5</v>
      </c>
      <c r="F11" s="18"/>
    </row>
    <row r="12" spans="1:6" ht="15">
      <c r="A12" s="18"/>
      <c r="B12" s="20"/>
      <c r="C12" s="21"/>
      <c r="D12" s="19"/>
      <c r="E12" s="19"/>
      <c r="F12" s="18"/>
    </row>
    <row r="13" spans="1:6" ht="15">
      <c r="A13" s="18"/>
      <c r="B13" s="20" t="s">
        <v>2</v>
      </c>
      <c r="C13" s="22">
        <f>ROUND((Binnenspoor-(Beddingbreedte/2)-Veiligheidsafstand)+((2*BreedtePlaat)/SQRT(3)),1)</f>
        <v>667.2</v>
      </c>
      <c r="D13" s="19"/>
      <c r="E13" s="19"/>
      <c r="F13" s="18"/>
    </row>
    <row r="14" spans="1:6" ht="15">
      <c r="A14" s="18"/>
      <c r="B14" s="20" t="s">
        <v>1</v>
      </c>
      <c r="C14" s="22">
        <f>(Buitenspoor+(Beddingbreedte/2)+Veiligheidsafstand)-Binnencirkel</f>
        <v>191.39999999999998</v>
      </c>
      <c r="D14" s="19"/>
      <c r="E14" s="19"/>
      <c r="F14" s="18"/>
    </row>
    <row r="15" spans="1:6" ht="15">
      <c r="A15" s="18"/>
      <c r="B15" s="20" t="s">
        <v>6</v>
      </c>
      <c r="C15" s="22">
        <f>(2*BreedtePlaat)/SQRT(3)</f>
        <v>221.00968304578873</v>
      </c>
      <c r="D15" s="19"/>
      <c r="E15" s="19"/>
      <c r="F15" s="18"/>
    </row>
    <row r="16" spans="1:6" ht="15">
      <c r="A16" s="18"/>
      <c r="B16" s="19"/>
      <c r="C16" s="21"/>
      <c r="D16" s="19"/>
      <c r="E16" s="19"/>
      <c r="F16" s="18"/>
    </row>
    <row r="17" spans="1:6" ht="15">
      <c r="A17" s="18"/>
      <c r="B17" s="23" t="s">
        <v>3</v>
      </c>
      <c r="C17" s="22">
        <f>ROUND(((Binnenspoor-Veiligheidsafstand-(Beddingbreedte/2))*SQRT(3))/2,1)</f>
        <v>386.4</v>
      </c>
      <c r="D17" s="19"/>
      <c r="E17" s="19"/>
      <c r="F17" s="18"/>
    </row>
    <row r="18" spans="1:6" ht="15">
      <c r="A18" s="18"/>
      <c r="B18" s="23" t="s">
        <v>4</v>
      </c>
      <c r="C18" s="22">
        <f>ROUND((2*(Buitenspoor+Veiligheidsafstand+(Beddingbreedte/2)))/SQRT(3),1)</f>
        <v>667.2</v>
      </c>
      <c r="D18" s="19"/>
      <c r="E18" s="19"/>
      <c r="F18" s="18"/>
    </row>
    <row r="19" spans="1:6" ht="15">
      <c r="A19" s="18"/>
      <c r="B19" s="23"/>
      <c r="C19" s="21"/>
      <c r="D19" s="19"/>
      <c r="E19" s="19"/>
      <c r="F19" s="18"/>
    </row>
    <row r="20" spans="1:6" ht="15">
      <c r="A20" s="18"/>
      <c r="B20" s="24" t="s">
        <v>11</v>
      </c>
      <c r="C20" s="25">
        <f>Hoogteverschil/(Binnenspoor*2*PI())</f>
        <v>0.02645967466199424</v>
      </c>
      <c r="D20" s="19"/>
      <c r="E20" s="27" t="str">
        <f>IF(BinnenPercentage&gt;3%,"Helling &gt; 3% Mogelijk te steil"," ")</f>
        <v> </v>
      </c>
      <c r="F20" s="18"/>
    </row>
    <row r="21" spans="1:6" ht="15">
      <c r="A21" s="18"/>
      <c r="B21" s="24" t="s">
        <v>12</v>
      </c>
      <c r="C21" s="25">
        <f>Hoogteverschil/(Buitenspoor*2*PI())</f>
        <v>0.02345688181162791</v>
      </c>
      <c r="D21" s="19"/>
      <c r="E21" s="27" t="str">
        <f>IF(BuitenPercentage&gt;3%,"Helling &gt; 3% Mogelijk te steil"," ")</f>
        <v> </v>
      </c>
      <c r="F21" s="18"/>
    </row>
    <row r="22" spans="1:6" ht="15">
      <c r="A22" s="18"/>
      <c r="B22" s="24" t="s">
        <v>77</v>
      </c>
      <c r="C22" s="26">
        <f>TotaleHoogte/Hoogteverschil</f>
        <v>3</v>
      </c>
      <c r="D22" s="19"/>
      <c r="E22" s="19"/>
      <c r="F22" s="18"/>
    </row>
    <row r="23" spans="1:6" ht="15">
      <c r="A23" s="18"/>
      <c r="B23" s="18"/>
      <c r="C23" s="18"/>
      <c r="D23" s="18"/>
      <c r="E23" s="18"/>
      <c r="F23" s="18"/>
    </row>
    <row r="24" spans="1:6" ht="15">
      <c r="A24" s="18"/>
      <c r="B24" s="18"/>
      <c r="C24" s="18"/>
      <c r="D24" s="18"/>
      <c r="E24" s="18"/>
      <c r="F24" s="18"/>
    </row>
    <row r="25" spans="1:6" ht="15">
      <c r="A25" s="18"/>
      <c r="B25" s="18"/>
      <c r="C25" s="18"/>
      <c r="D25" s="18"/>
      <c r="E25" s="18"/>
      <c r="F25" s="18"/>
    </row>
    <row r="26" spans="1:6" ht="15">
      <c r="A26" s="18"/>
      <c r="B26" s="18"/>
      <c r="C26" s="18"/>
      <c r="D26" s="18"/>
      <c r="E26" s="18"/>
      <c r="F26" s="18"/>
    </row>
    <row r="27" spans="1:6" ht="15">
      <c r="A27" s="18"/>
      <c r="B27" s="18"/>
      <c r="C27" s="18"/>
      <c r="D27" s="18"/>
      <c r="E27" s="18"/>
      <c r="F27" s="18"/>
    </row>
    <row r="28" spans="1:6" ht="15">
      <c r="A28" s="18"/>
      <c r="B28" s="18"/>
      <c r="C28" s="18"/>
      <c r="D28" s="18"/>
      <c r="E28" s="18"/>
      <c r="F28" s="18"/>
    </row>
    <row r="29" spans="1:6" ht="15">
      <c r="A29" s="18"/>
      <c r="B29" s="18"/>
      <c r="C29" s="18"/>
      <c r="D29" s="18"/>
      <c r="E29" s="18"/>
      <c r="F29" s="18"/>
    </row>
    <row r="30" spans="1:6" ht="15">
      <c r="A30" s="18"/>
      <c r="B30" s="18"/>
      <c r="C30" s="18"/>
      <c r="D30" s="18"/>
      <c r="E30" s="18"/>
      <c r="F30" s="18"/>
    </row>
    <row r="31" spans="1:6" ht="15">
      <c r="A31" s="18"/>
      <c r="B31" s="18"/>
      <c r="C31" s="18"/>
      <c r="D31" s="18"/>
      <c r="E31" s="18"/>
      <c r="F31" s="18"/>
    </row>
    <row r="32" spans="1:6" ht="15">
      <c r="A32" s="18"/>
      <c r="B32" s="18"/>
      <c r="C32" s="18"/>
      <c r="D32" s="18"/>
      <c r="E32" s="18"/>
      <c r="F32" s="18"/>
    </row>
    <row r="33" spans="1:6" ht="15">
      <c r="A33" s="18"/>
      <c r="B33" s="18"/>
      <c r="C33" s="18"/>
      <c r="D33" s="18"/>
      <c r="E33" s="18"/>
      <c r="F33" s="18"/>
    </row>
    <row r="34" spans="1:6" ht="15">
      <c r="A34" s="18"/>
      <c r="B34" s="18"/>
      <c r="C34" s="18"/>
      <c r="D34" s="18"/>
      <c r="E34" s="18"/>
      <c r="F34" s="18"/>
    </row>
    <row r="35" spans="1:6" ht="15">
      <c r="A35" s="18"/>
      <c r="B35" s="18"/>
      <c r="C35" s="18"/>
      <c r="D35" s="18"/>
      <c r="E35" s="18"/>
      <c r="F35" s="18"/>
    </row>
    <row r="36" spans="1:6" ht="15">
      <c r="A36" s="18"/>
      <c r="B36" s="18"/>
      <c r="C36" s="18"/>
      <c r="D36" s="18"/>
      <c r="E36" s="18"/>
      <c r="F36" s="18"/>
    </row>
    <row r="37" spans="1:6" ht="15">
      <c r="A37" s="18"/>
      <c r="B37" s="18"/>
      <c r="C37" s="18"/>
      <c r="D37" s="18"/>
      <c r="E37" s="18"/>
      <c r="F37" s="18"/>
    </row>
  </sheetData>
  <sheetProtection password="D060" sheet="1" objects="1" scenarios="1" selectLockedCells="1"/>
  <protectedRanges>
    <protectedRange sqref="C5:C11" name="Invulgegevens"/>
  </protectedRanges>
  <mergeCells count="2">
    <mergeCell ref="B1:E1"/>
    <mergeCell ref="B2:E2"/>
  </mergeCells>
  <dataValidations count="5">
    <dataValidation errorStyle="information" type="decimal" allowBlank="1" showInputMessage="1" showErrorMessage="1" promptTitle="De buitenstraal" prompt="Dit is de straal van het buitenste spoor van de klimspiraal&#10;Deze straal mag alleen gelijk of groter zijn dan de straal van het binnenste spoor.&#10;Bij enkelsporige klimspiralen is de buitenstraal gelijk aan de binnenstraal" errorTitle="Binnen en buitenstraal" error="De buitenstraal mag niet kleiner zijn dan de binnenstraal van het spoor. Wel gelijk" sqref="C6">
      <formula1>Binnenspoor</formula1>
      <formula2>9000</formula2>
    </dataValidation>
    <dataValidation errorStyle="information" type="decimal" operator="lessThanOrEqual" showInputMessage="1" showErrorMessage="1" promptTitle="De binnenstraal" prompt="Dit is de straal van het binenste spoor. Deze straal mag niet groter zijn dan de straal van het buitenste spoor. Bij enkelsporige klimspiralen zijn de stralen van de sporen gelijk" errorTitle="Binnenspoor" error="Het binnenspoor mag niet groter zijn dan het buitenspoor. Dus eerst een buitenspoor invoeren dan een binnenspoor invoeren. Bij enkelsporige klimspiralen is buitenspoor gelijk aan binnenspoor" sqref="C5">
      <formula1>Buitenspoor</formula1>
    </dataValidation>
    <dataValidation allowBlank="1" showInputMessage="1" showErrorMessage="1" promptTitle="Hoogteverschil" prompt="Het hoogteverschil is inclusief hoogte van de railbedding, railhoogte, plaatdikte. De minimale maat voor H0 = 75mm en voor N = 45mm" sqref="C9"/>
    <dataValidation allowBlank="1" showInputMessage="1" showErrorMessage="1" promptTitle="Veiligheidsafstand" prompt="De afstand naast de rails tot rand van de plaat. " sqref="C11"/>
    <dataValidation allowBlank="1" showInputMessage="1" showErrorMessage="1" promptTitle="Te overwinnen hoogte" prompt="Dit is de totale hoogte die overwonnen moet worden tussen de twee niveau's. De hoogte moet men afstemmen op het hoogteverschil per niveau" sqref="C8"/>
  </dataValidations>
  <hyperlinks>
    <hyperlink ref="E5" location="'Stralen railsystemen'!A1" display="Voor stralen hier klikken"/>
    <hyperlink ref="E6" location="'Stralen railsystemen'!A1" display="Voor stralen hier klikken"/>
    <hyperlink ref="E9" location="'Minimaal hoogteverschil H0'!A1" display="Voor Minimaal hoogteverschil H0"/>
    <hyperlink ref="E10" location="'Minimaal hoogteverschil N'!A1" display="Voor Minimaal hoogteverschil N"/>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dimension ref="A1:H32"/>
  <sheetViews>
    <sheetView zoomScalePageLayoutView="0" workbookViewId="0" topLeftCell="A10">
      <selection activeCell="A21" sqref="A21"/>
    </sheetView>
  </sheetViews>
  <sheetFormatPr defaultColWidth="9.140625" defaultRowHeight="15"/>
  <cols>
    <col min="1" max="1" width="30.7109375" style="0" customWidth="1"/>
    <col min="2" max="2" width="9.28125" style="0" bestFit="1" customWidth="1"/>
    <col min="4" max="4" width="30.7109375" style="0" customWidth="1"/>
    <col min="5" max="5" width="9.28125" style="0" bestFit="1" customWidth="1"/>
    <col min="7" max="7" width="30.7109375" style="0" customWidth="1"/>
    <col min="8" max="8" width="9.28125" style="0" bestFit="1" customWidth="1"/>
  </cols>
  <sheetData>
    <row r="1" spans="1:8" ht="23.25">
      <c r="A1" s="32" t="s">
        <v>49</v>
      </c>
      <c r="B1" s="32"/>
      <c r="C1" s="32"/>
      <c r="D1" s="32"/>
      <c r="E1" s="32"/>
      <c r="F1" s="32"/>
      <c r="G1" s="32"/>
      <c r="H1" s="32"/>
    </row>
    <row r="2" spans="1:8" ht="15">
      <c r="A2" s="5" t="s">
        <v>27</v>
      </c>
      <c r="B2" s="6"/>
      <c r="C2" s="6"/>
      <c r="D2" s="1" t="s">
        <v>29</v>
      </c>
      <c r="E2" s="7"/>
      <c r="F2" s="6"/>
      <c r="G2" s="3" t="s">
        <v>36</v>
      </c>
      <c r="H2" s="4">
        <v>76.5</v>
      </c>
    </row>
    <row r="3" spans="1:8" ht="15">
      <c r="A3" s="8" t="s">
        <v>13</v>
      </c>
      <c r="B3" s="7">
        <v>360</v>
      </c>
      <c r="C3" s="6"/>
      <c r="D3" s="8" t="s">
        <v>23</v>
      </c>
      <c r="E3" s="4">
        <v>358</v>
      </c>
      <c r="F3" s="6"/>
      <c r="G3" s="2" t="s">
        <v>30</v>
      </c>
      <c r="H3" s="4">
        <v>358</v>
      </c>
    </row>
    <row r="4" spans="1:8" ht="15">
      <c r="A4" s="8" t="s">
        <v>14</v>
      </c>
      <c r="B4" s="7">
        <v>437.5</v>
      </c>
      <c r="C4" s="6"/>
      <c r="D4" s="8" t="s">
        <v>24</v>
      </c>
      <c r="E4" s="4">
        <v>415</v>
      </c>
      <c r="F4" s="6"/>
      <c r="G4" s="2" t="s">
        <v>31</v>
      </c>
      <c r="H4" s="4">
        <v>434.5</v>
      </c>
    </row>
    <row r="5" spans="1:8" ht="15">
      <c r="A5" s="8" t="s">
        <v>15</v>
      </c>
      <c r="B5" s="7">
        <v>515</v>
      </c>
      <c r="C5" s="6"/>
      <c r="D5" s="8" t="s">
        <v>25</v>
      </c>
      <c r="E5" s="4">
        <v>472</v>
      </c>
      <c r="F5" s="6"/>
      <c r="G5" s="2" t="s">
        <v>32</v>
      </c>
      <c r="H5" s="4">
        <v>511</v>
      </c>
    </row>
    <row r="6" spans="1:8" ht="15">
      <c r="A6" s="8" t="s">
        <v>16</v>
      </c>
      <c r="B6" s="7">
        <v>579.3</v>
      </c>
      <c r="C6" s="6"/>
      <c r="D6" s="8" t="s">
        <v>26</v>
      </c>
      <c r="E6" s="4">
        <v>529</v>
      </c>
      <c r="F6" s="6"/>
      <c r="G6" s="2" t="s">
        <v>33</v>
      </c>
      <c r="H6" s="4">
        <v>587.5</v>
      </c>
    </row>
    <row r="7" spans="1:8" ht="15">
      <c r="A7" s="8" t="s">
        <v>17</v>
      </c>
      <c r="B7" s="7">
        <v>643.6</v>
      </c>
      <c r="C7" s="6"/>
      <c r="D7" s="6"/>
      <c r="E7" s="6"/>
      <c r="F7" s="6"/>
      <c r="G7" s="2" t="s">
        <v>34</v>
      </c>
      <c r="H7" s="4">
        <v>664</v>
      </c>
    </row>
    <row r="8" spans="1:8" ht="15">
      <c r="A8" s="8"/>
      <c r="B8" s="7"/>
      <c r="C8" s="6"/>
      <c r="D8" s="6"/>
      <c r="E8" s="6"/>
      <c r="F8" s="6"/>
      <c r="G8" s="6"/>
      <c r="H8" s="6"/>
    </row>
    <row r="9" spans="1:8" ht="15">
      <c r="A9" s="1" t="s">
        <v>28</v>
      </c>
      <c r="B9" s="7"/>
      <c r="C9" s="6"/>
      <c r="D9" s="3" t="s">
        <v>35</v>
      </c>
      <c r="E9" s="6">
        <v>61.6</v>
      </c>
      <c r="F9" s="6"/>
      <c r="G9" s="3" t="s">
        <v>43</v>
      </c>
      <c r="H9" s="6">
        <v>63.5</v>
      </c>
    </row>
    <row r="10" spans="1:8" ht="15">
      <c r="A10" s="8" t="s">
        <v>18</v>
      </c>
      <c r="B10" s="7">
        <v>295.4</v>
      </c>
      <c r="C10" s="6"/>
      <c r="D10" s="2" t="s">
        <v>30</v>
      </c>
      <c r="E10" s="4">
        <v>358</v>
      </c>
      <c r="F10" s="6"/>
      <c r="G10" s="2" t="s">
        <v>44</v>
      </c>
      <c r="H10" s="4">
        <v>356.5</v>
      </c>
    </row>
    <row r="11" spans="1:8" ht="15">
      <c r="A11" s="8" t="s">
        <v>19</v>
      </c>
      <c r="B11" s="7">
        <v>360</v>
      </c>
      <c r="C11" s="6"/>
      <c r="D11" s="2" t="s">
        <v>31</v>
      </c>
      <c r="E11" s="4">
        <v>419.6</v>
      </c>
      <c r="F11" s="6"/>
      <c r="G11" s="2" t="s">
        <v>45</v>
      </c>
      <c r="H11" s="4">
        <v>420</v>
      </c>
    </row>
    <row r="12" spans="1:8" ht="15">
      <c r="A12" s="8" t="s">
        <v>20</v>
      </c>
      <c r="B12" s="7">
        <v>424.6</v>
      </c>
      <c r="C12" s="6"/>
      <c r="D12" s="2" t="s">
        <v>32</v>
      </c>
      <c r="E12" s="4">
        <v>481.2</v>
      </c>
      <c r="F12" s="6"/>
      <c r="G12" s="2" t="s">
        <v>46</v>
      </c>
      <c r="H12" s="4">
        <v>483.5</v>
      </c>
    </row>
    <row r="13" spans="1:8" ht="15">
      <c r="A13" s="8" t="s">
        <v>21</v>
      </c>
      <c r="B13" s="7">
        <v>553.9</v>
      </c>
      <c r="C13" s="6"/>
      <c r="D13" s="2" t="s">
        <v>33</v>
      </c>
      <c r="E13" s="4">
        <v>542.8</v>
      </c>
      <c r="F13" s="6"/>
      <c r="G13" s="2" t="s">
        <v>47</v>
      </c>
      <c r="H13" s="4">
        <v>547</v>
      </c>
    </row>
    <row r="14" spans="1:8" ht="15">
      <c r="A14" s="8" t="s">
        <v>22</v>
      </c>
      <c r="B14" s="7">
        <v>618.5</v>
      </c>
      <c r="C14" s="6"/>
      <c r="D14" s="2" t="s">
        <v>34</v>
      </c>
      <c r="E14" s="4">
        <v>604.4</v>
      </c>
      <c r="F14" s="6"/>
      <c r="G14" s="2"/>
      <c r="H14" s="4"/>
    </row>
    <row r="15" spans="1:8" ht="15">
      <c r="A15" s="8"/>
      <c r="B15" s="7"/>
      <c r="C15" s="6"/>
      <c r="D15" s="6"/>
      <c r="E15" s="6"/>
      <c r="F15" s="6"/>
      <c r="G15" s="6"/>
      <c r="H15" s="6"/>
    </row>
    <row r="16" spans="1:8" ht="15">
      <c r="A16" s="3" t="s">
        <v>42</v>
      </c>
      <c r="B16" s="6"/>
      <c r="C16" s="6"/>
      <c r="D16" s="6"/>
      <c r="E16" s="6"/>
      <c r="F16" s="6"/>
      <c r="G16" s="6"/>
      <c r="H16" s="6"/>
    </row>
    <row r="17" spans="1:8" ht="15">
      <c r="A17" s="9" t="s">
        <v>37</v>
      </c>
      <c r="B17" s="10">
        <v>36</v>
      </c>
      <c r="C17" s="6"/>
      <c r="D17" s="6"/>
      <c r="E17" s="6"/>
      <c r="F17" s="6"/>
      <c r="G17" s="6"/>
      <c r="H17" s="6"/>
    </row>
    <row r="18" spans="1:8" ht="15">
      <c r="A18" s="9" t="s">
        <v>38</v>
      </c>
      <c r="B18" s="11">
        <v>40</v>
      </c>
      <c r="C18" s="6"/>
      <c r="D18" s="6"/>
      <c r="E18" s="6"/>
      <c r="F18" s="6"/>
      <c r="G18" s="6"/>
      <c r="H18" s="6"/>
    </row>
    <row r="19" spans="1:8" ht="15">
      <c r="A19" s="9" t="s">
        <v>39</v>
      </c>
      <c r="B19" s="11">
        <v>30</v>
      </c>
      <c r="C19" s="6"/>
      <c r="D19" s="6"/>
      <c r="E19" s="6"/>
      <c r="F19" s="6"/>
      <c r="G19" s="6"/>
      <c r="H19" s="6"/>
    </row>
    <row r="20" spans="1:8" ht="15">
      <c r="A20" s="9" t="s">
        <v>40</v>
      </c>
      <c r="B20" s="11">
        <v>30</v>
      </c>
      <c r="C20" s="6"/>
      <c r="D20" s="6"/>
      <c r="E20" s="6"/>
      <c r="F20" s="6"/>
      <c r="G20" s="6"/>
      <c r="H20" s="6"/>
    </row>
    <row r="21" spans="1:8" ht="15">
      <c r="A21" s="9" t="s">
        <v>41</v>
      </c>
      <c r="B21" s="11">
        <v>30</v>
      </c>
      <c r="C21" s="6"/>
      <c r="D21" s="6"/>
      <c r="E21" s="6"/>
      <c r="F21" s="6"/>
      <c r="G21" s="6"/>
      <c r="H21" s="6"/>
    </row>
    <row r="22" spans="1:8" ht="15">
      <c r="A22" s="6"/>
      <c r="B22" s="6"/>
      <c r="C22" s="6"/>
      <c r="D22" s="6"/>
      <c r="E22" s="6"/>
      <c r="F22" s="6"/>
      <c r="G22" s="6"/>
      <c r="H22" s="6"/>
    </row>
    <row r="23" spans="1:8" ht="23.25">
      <c r="A23" s="32" t="s">
        <v>55</v>
      </c>
      <c r="B23" s="32"/>
      <c r="C23" s="32"/>
      <c r="D23" s="32"/>
      <c r="E23" s="32"/>
      <c r="F23" s="32"/>
      <c r="G23" s="32"/>
      <c r="H23" s="32"/>
    </row>
    <row r="24" spans="1:7" ht="15">
      <c r="A24" s="16" t="s">
        <v>56</v>
      </c>
      <c r="D24" s="17" t="s">
        <v>61</v>
      </c>
      <c r="G24" s="17" t="s">
        <v>70</v>
      </c>
    </row>
    <row r="25" spans="1:8" ht="15">
      <c r="A25" t="s">
        <v>57</v>
      </c>
      <c r="B25" s="11">
        <v>192</v>
      </c>
      <c r="D25" t="s">
        <v>62</v>
      </c>
      <c r="E25" s="11">
        <v>194.6</v>
      </c>
      <c r="G25" t="s">
        <v>71</v>
      </c>
      <c r="H25" s="11">
        <v>195</v>
      </c>
    </row>
    <row r="26" spans="1:8" ht="15">
      <c r="A26" t="s">
        <v>58</v>
      </c>
      <c r="B26" s="11">
        <v>225.6</v>
      </c>
      <c r="D26" t="s">
        <v>63</v>
      </c>
      <c r="E26" s="11">
        <v>228.2</v>
      </c>
      <c r="G26" t="s">
        <v>72</v>
      </c>
      <c r="H26" s="11">
        <v>228</v>
      </c>
    </row>
    <row r="27" spans="1:8" ht="15">
      <c r="A27" t="s">
        <v>59</v>
      </c>
      <c r="B27" s="11">
        <v>396.4</v>
      </c>
      <c r="D27" t="s">
        <v>64</v>
      </c>
      <c r="E27" s="11">
        <v>261.8</v>
      </c>
      <c r="G27" t="s">
        <v>73</v>
      </c>
      <c r="H27" s="11">
        <v>329</v>
      </c>
    </row>
    <row r="28" spans="1:8" ht="15">
      <c r="A28" t="s">
        <v>60</v>
      </c>
      <c r="B28" s="11">
        <v>430</v>
      </c>
      <c r="D28" t="s">
        <v>69</v>
      </c>
      <c r="E28" s="11">
        <v>295.4</v>
      </c>
      <c r="G28" t="s">
        <v>74</v>
      </c>
      <c r="H28" s="11">
        <v>363</v>
      </c>
    </row>
    <row r="29" spans="4:8" ht="15">
      <c r="D29" t="s">
        <v>65</v>
      </c>
      <c r="E29" s="11">
        <v>329</v>
      </c>
      <c r="G29" t="s">
        <v>75</v>
      </c>
      <c r="H29" s="11">
        <v>493</v>
      </c>
    </row>
    <row r="30" spans="4:8" ht="15">
      <c r="D30" t="s">
        <v>66</v>
      </c>
      <c r="E30" s="11">
        <v>362.6</v>
      </c>
      <c r="G30" t="s">
        <v>76</v>
      </c>
      <c r="H30" s="11">
        <v>526</v>
      </c>
    </row>
    <row r="31" spans="4:8" ht="15">
      <c r="D31" t="s">
        <v>67</v>
      </c>
      <c r="E31" s="11">
        <v>480</v>
      </c>
      <c r="H31" s="11"/>
    </row>
    <row r="32" spans="4:7" ht="15">
      <c r="D32" t="s">
        <v>68</v>
      </c>
      <c r="E32" s="11">
        <v>765</v>
      </c>
      <c r="G32" s="17"/>
    </row>
  </sheetData>
  <sheetProtection password="D060" sheet="1" objects="1" scenarios="1" selectLockedCells="1" selectUnlockedCells="1"/>
  <mergeCells count="2">
    <mergeCell ref="A1:H1"/>
    <mergeCell ref="A23:H2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H36" sqref="H36"/>
    </sheetView>
  </sheetViews>
  <sheetFormatPr defaultColWidth="9.140625" defaultRowHeight="15"/>
  <sheetData/>
  <sheetProtection password="D060" sheet="1" objects="1" scenarios="1" selectLockedCells="1" selectUnlockedCells="1"/>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I8" sqref="I8"/>
    </sheetView>
  </sheetViews>
  <sheetFormatPr defaultColWidth="9.140625" defaultRowHeight="15"/>
  <sheetData/>
  <sheetProtection password="D060" sheet="1" objects="1" scenarios="1" selectLockedCells="1" selectUnlockedCells="1"/>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A9"/>
  <sheetViews>
    <sheetView zoomScalePageLayoutView="0" workbookViewId="0" topLeftCell="A1">
      <selection activeCell="A6" sqref="A6"/>
    </sheetView>
  </sheetViews>
  <sheetFormatPr defaultColWidth="9.140625" defaultRowHeight="15"/>
  <cols>
    <col min="1" max="1" width="97.8515625" style="0" customWidth="1"/>
  </cols>
  <sheetData>
    <row r="1" ht="15">
      <c r="A1" s="29">
        <v>40532</v>
      </c>
    </row>
    <row r="3" ht="15">
      <c r="A3" t="s">
        <v>81</v>
      </c>
    </row>
    <row r="5" ht="15">
      <c r="A5" t="s">
        <v>82</v>
      </c>
    </row>
    <row r="6" ht="15">
      <c r="A6" t="s">
        <v>78</v>
      </c>
    </row>
    <row r="8" ht="15">
      <c r="A8" t="s">
        <v>79</v>
      </c>
    </row>
    <row r="9" ht="15">
      <c r="A9" t="s">
        <v>80</v>
      </c>
    </row>
  </sheetData>
  <sheetProtection password="D060"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ronald</dc:creator>
  <cp:keywords/>
  <dc:description/>
  <cp:lastModifiedBy>ronald</cp:lastModifiedBy>
  <cp:lastPrinted>2010-11-19T11:21:16Z</cp:lastPrinted>
  <dcterms:created xsi:type="dcterms:W3CDTF">2010-11-19T09:20:08Z</dcterms:created>
  <dcterms:modified xsi:type="dcterms:W3CDTF">2010-12-20T09:09:32Z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